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C17" i="2" l="1"/>
  <c r="C16" i="2"/>
  <c r="C15" i="2"/>
  <c r="C13" i="2"/>
  <c r="C12" i="2"/>
  <c r="F4" i="1"/>
  <c r="D12" i="1"/>
  <c r="D11" i="1"/>
  <c r="D9" i="1"/>
  <c r="D8" i="1"/>
  <c r="D10" i="1" l="1"/>
  <c r="H4" i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<sst xmlns="http://schemas.openxmlformats.org/spreadsheetml/2006/main" count="61" uniqueCount="49">
  <si>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</si>
  <si>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</si>
  <si>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</si>
  <si>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</si>
  <si>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</si>
  <si>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</si>
  <si>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</si>
  <si>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</si>
  <si>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</si>
  <si>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</si>
  <si>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</si>
  <si>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</si>
  <si>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</si>
  <si>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</si>
  <si>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</si>
  <si>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</si>
  <si>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</si>
  <si>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</si>
  <si>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</si>
  <si>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</si>
  <si>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</si>
  <si>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</si>
  <si>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</si>
  <si>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</si>
  <si>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</si>
  <si>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</si>
  <si>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</si>
  <si>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</si>
  <si>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</si>
  <si>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</si>
  <si>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</si>
  <si>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</si>
  <si>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</si>
  <si>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</si>
  <si>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</si>
  <si>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</si>
  <si>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</si>
  <si>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</si>
  <si>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</si>
  <si>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</si>
  <si>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</si>
  <si>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</si>
  <si>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</si>
  <si>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Заветное, Чугуевский МО</t>
  </si>
  <si>
    <t>КГУП "Примтеплоэнерго" в сфере электроснабжения на 2027 год (прогноз)</t>
  </si>
  <si>
    <t>Прогноз
на 2027 год</t>
  </si>
  <si>
    <t>Прогноз
на 2027 год
(тыс.руб. без НДС)</t>
  </si>
  <si>
    <t>Утв 2026</t>
  </si>
  <si>
    <t>Прогноз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</si>
</sst>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Y7">
            <v>515.226585972782</v>
          </cell>
        </row>
        <row r="11">
          <cell r="CY11">
            <v>506.34121001418299</v>
          </cell>
        </row>
        <row r="15">
          <cell r="CY15">
            <v>363.80412999999999</v>
          </cell>
        </row>
        <row r="16">
          <cell r="CY16">
            <v>304.97800000000001</v>
          </cell>
        </row>
        <row r="20">
          <cell r="CY20">
            <v>0</v>
          </cell>
        </row>
        <row r="88">
          <cell r="CC88">
            <v>56.475046027422216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M5">
            <v>13.95</v>
          </cell>
        </row>
        <row r="6">
          <cell r="M6">
            <v>86.05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  <row r="114">
          <cell r="X114">
            <v>12186.287528612935</v>
          </cell>
        </row>
        <row r="135">
          <cell r="X135">
            <v>1885.6790811000001</v>
          </cell>
        </row>
        <row r="166">
          <cell r="X166">
            <v>341.85278980999993</v>
          </cell>
        </row>
        <row r="167">
          <cell r="X167">
            <v>490.91982000000007</v>
          </cell>
        </row>
        <row r="176">
          <cell r="X176">
            <v>4910.1221325520564</v>
          </cell>
        </row>
        <row r="180">
          <cell r="X180">
            <v>1482.8568840307212</v>
          </cell>
        </row>
        <row r="184">
          <cell r="X184">
            <v>438.43655999999999</v>
          </cell>
        </row>
        <row r="185">
          <cell r="X185">
            <v>6.6777599999999993</v>
          </cell>
        </row>
        <row r="215">
          <cell r="X215">
            <v>200.82996</v>
          </cell>
        </row>
        <row r="283">
          <cell r="X283">
            <v>0</v>
          </cell>
        </row>
        <row r="342">
          <cell r="X342">
            <v>22424.338238245713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G12" sqref="G12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47</v>
      </c>
      <c r="G3" s="2" t="s">
        <v>1</v>
      </c>
      <c r="H3" s="2" t="s">
        <v>48</v>
      </c>
    </row>
    <row r="4" spans="1:8" ht="35.25" customHeight="1" x14ac:dyDescent="0.25">
      <c r="A4" s="3" t="s">
        <v>43</v>
      </c>
      <c r="D4" s="5"/>
      <c r="F4" s="6">
        <f>[1]Завет!$CC$88</f>
        <v>56.475046027422216</v>
      </c>
      <c r="G4" s="7">
        <v>104</v>
      </c>
      <c r="H4" s="8">
        <f>F4*G4/100</f>
        <v>58.734047868519099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45</v>
      </c>
      <c r="H5" s="11">
        <f>D11*H4</f>
        <v>21367.689186184944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[1]Завет!$CY$7</f>
        <v>515.226585972782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[1]Завет!$CY$11</f>
        <v>506.34121001418299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(D9-D11-[1]Завет!$CY$20)/D9*100</f>
        <v>28.150400795975195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[1]Завет!$CY$15</f>
        <v>363.80412999999999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[1]Завет!$CY$16</f>
        <v>304.97800000000001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пос'!$M$5%</f>
        <v>2980.7926414727995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пос'!$M$6%</f>
        <v>18386.896544712141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[3]Завет!$X$342*G4/100</f>
        <v>23321.311767775544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-20340.519126302745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-1953.6225815906037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1" sqref="C11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Заветное, Чугуевский МО</v>
      </c>
      <c r="C5" s="5"/>
    </row>
    <row r="6" spans="1:3" x14ac:dyDescent="0.2">
      <c r="A6" s="41" t="s">
        <v>26</v>
      </c>
      <c r="B6" s="41" t="s">
        <v>3</v>
      </c>
      <c r="C6" s="41" t="s">
        <v>46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([3]Завет!$X$114+[3]Завет!$X$166+[3]Завет!$X$135)*осн.пок!$G$4/100</f>
        <v>14990.37217550385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6648.6981772460886</v>
      </c>
    </row>
    <row r="12" spans="1:3" ht="19.5" customHeight="1" x14ac:dyDescent="0.2">
      <c r="A12" s="35" t="s">
        <v>29</v>
      </c>
      <c r="B12" s="36" t="s">
        <v>30</v>
      </c>
      <c r="C12" s="37">
        <f>[3]Завет!$X$176*осн.пок!$G$4/100</f>
        <v>5106.5270178541386</v>
      </c>
    </row>
    <row r="13" spans="1:3" ht="19.5" customHeight="1" x14ac:dyDescent="0.2">
      <c r="A13" s="35" t="s">
        <v>31</v>
      </c>
      <c r="B13" s="36" t="s">
        <v>32</v>
      </c>
      <c r="C13" s="37">
        <f>[3]Завет!$X$180*осн.пок!$G$4/100</f>
        <v>1542.1711593919501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671.78205120000007</v>
      </c>
    </row>
    <row r="15" spans="1:3" ht="19.5" customHeight="1" x14ac:dyDescent="0.2">
      <c r="A15" s="35" t="s">
        <v>34</v>
      </c>
      <c r="B15" s="36" t="s">
        <v>35</v>
      </c>
      <c r="C15" s="37">
        <f>([3]Завет!$X$184+[3]Завет!$X$283+[3]Завет!$X$215)*осн.пок!$G$4/100</f>
        <v>664.83718080000006</v>
      </c>
    </row>
    <row r="16" spans="1:3" ht="19.5" customHeight="1" x14ac:dyDescent="0.2">
      <c r="A16" s="35" t="s">
        <v>36</v>
      </c>
      <c r="B16" s="36" t="s">
        <v>37</v>
      </c>
      <c r="C16" s="37">
        <f>[3]Завет!$X$185*осн.пок!$G$4/100</f>
        <v>6.9448704000000001</v>
      </c>
    </row>
    <row r="17" spans="1:3" ht="26.25" customHeight="1" x14ac:dyDescent="0.2">
      <c r="A17" s="32" t="s">
        <v>14</v>
      </c>
      <c r="B17" s="33" t="s">
        <v>38</v>
      </c>
      <c r="C17" s="34">
        <f>[3]Завет!$X$167*осн.пок!$G$4/100</f>
        <v>510.5566128000001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499.90275102560526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23321.311767775544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2026-03-30T22:52:56Z</dcterms:modified>
</cp:coreProperties>
</file>